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81528E13-8F9B-4C2E-8995-CD01E74D113A}" xr6:coauthVersionLast="47" xr6:coauthVersionMax="47" xr10:uidLastSave="{00000000-0000-0000-0000-000000000000}"/>
  <workbookProtection workbookAlgorithmName="SHA-512" workbookHashValue="4iGusOpUWLTPahoQHr5bn+VwLs1/3X8VCqG0+I3NDYUQ++fDwMurbLDoykEnJ7nqgcqvEKzchIGYkpddHHeebw==" workbookSaltValue="9dCCIcbk6riPGz1McoDYNA==" workbookSpinCount="100000" lockStructure="1"/>
  <bookViews>
    <workbookView xWindow="-108" yWindow="-108" windowWidth="23256" windowHeight="12576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částky'!$20:$20</definedName>
    <definedName name="_xlnm.Print_Area" localSheetId="1">'Kalkulačka jednoráz. částky'!$B$4:$F$33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6" i="5"/>
  <c r="E3" i="5"/>
  <c r="F3" i="5" s="1"/>
  <c r="F21" i="3" l="1"/>
  <c r="F13" i="3" l="1"/>
  <c r="F33" i="3" s="1"/>
  <c r="C10" i="3" l="1"/>
</calcChain>
</file>

<file path=xl/sharedStrings.xml><?xml version="1.0" encoding="utf-8"?>
<sst xmlns="http://schemas.openxmlformats.org/spreadsheetml/2006/main" count="62" uniqueCount="48">
  <si>
    <t>VERZE:</t>
  </si>
  <si>
    <t>DATA ISPV ZA OBDOBÍ:</t>
  </si>
  <si>
    <t>POSTUP:</t>
  </si>
  <si>
    <t>1.</t>
  </si>
  <si>
    <t>2.</t>
  </si>
  <si>
    <t>3.</t>
  </si>
  <si>
    <t>Vyplňují se pouze bílé buňky.</t>
  </si>
  <si>
    <t>Pracovní pozice</t>
  </si>
  <si>
    <t>Průměrný úvazek (FTE) za kalendářní měsíc realizace projektu</t>
  </si>
  <si>
    <t>Jednorázová částka</t>
  </si>
  <si>
    <t>Administrativní pracovník</t>
  </si>
  <si>
    <t xml:space="preserve">KALKULAČKA JEDNORÁZOVÉ ČÁSTKY:
VOUCHERY (ASISTENCE)      </t>
  </si>
  <si>
    <t>Název projektového záměru</t>
  </si>
  <si>
    <t>Název příjemce voucheru</t>
  </si>
  <si>
    <t>IČO příjemce voucheru</t>
  </si>
  <si>
    <t>Poskytovatel voucheru (kraj)</t>
  </si>
  <si>
    <t>Výše osobních nákladů členů týmu</t>
  </si>
  <si>
    <t>Výzkumník - klíčový člen</t>
  </si>
  <si>
    <t>Výzkumník - řadový člen</t>
  </si>
  <si>
    <t>Technik</t>
  </si>
  <si>
    <t>Překladatel</t>
  </si>
  <si>
    <t>Specialista pro tvorbu vzdělávacího obsahu</t>
  </si>
  <si>
    <t>Další externí náklady</t>
  </si>
  <si>
    <t>Výše externích nákladů</t>
  </si>
  <si>
    <t>Výše nákladu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</si>
  <si>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</si>
  <si>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</si>
  <si>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</si>
  <si>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</si>
  <si>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</si>
  <si>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</si>
  <si>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</si>
  <si>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</si>
  <si>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</si>
  <si>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KALKULAČKA JEDNORÁZOVÉ ČÁSTKY:
výpočet osobních nákladů členů týmu, dalších externích nákladů a paušálních nákladů
na voucher - rozpracování projektového záměru</t>
  </si>
  <si>
    <t>medián</t>
  </si>
  <si>
    <t>Hrubá mzda dle ISPV (průměr v případě více kódů ISPV)</t>
  </si>
  <si>
    <t xml:space="preserve">15 % z částky osobních nákladů členů týmu </t>
  </si>
  <si>
    <r>
      <t xml:space="preserve">Jednorázová částka – vouchery (Asistence) představuje celkovou výši nákladů na připravení/rozpracování projektového záměru v podobě jedné z následujících dvou možných forem:
a) forma žádosti o podporu podaná do relevantního mezinárodního/národního/regionálního programu podpory,
b) extenzivní projektová fiše (studie proveditelnosti) v nadefinované struktuře.
</t>
    </r>
    <r>
      <rPr>
        <b/>
        <sz val="10"/>
        <color theme="1"/>
        <rFont val="Segoe UI"/>
        <family val="2"/>
        <charset val="238"/>
      </rPr>
      <t>Jednorázová částka pokrývá veškeré osobní náklady zvolených typových pozic, další externí náklady a paušální náklady.</t>
    </r>
    <r>
      <rPr>
        <sz val="10"/>
        <color theme="1"/>
        <rFont val="Segoe UI"/>
        <family val="2"/>
        <charset val="238"/>
      </rPr>
      <t xml:space="preserve">
Typové pozice, které lze zvolit, jsou následující: </t>
    </r>
    <r>
      <rPr>
        <b/>
        <sz val="10"/>
        <color theme="1"/>
        <rFont val="Segoe UI"/>
        <family val="2"/>
        <charset val="238"/>
      </rPr>
      <t>administrativní pracovník, výzkumník – klíčový člen, výzkumník – řadový člen, technik, překladatel a specialista pro tvorbu vzdělávacího obsahu</t>
    </r>
    <r>
      <rPr>
        <sz val="10"/>
        <color theme="1"/>
        <rFont val="Segoe UI"/>
        <family val="2"/>
        <charset val="238"/>
      </rPr>
      <t xml:space="preserve">. Rámcové pracovní náplně a kvalifikační předpoklady jsou uvedeny v kap. 8.2.1 Pravidel pro žadatele a příjemce – specifická část pro výzvu SMART Akcelerátor+ I (dostupná zde: https://opjak.cz/vyzvy/vyzva-c-02_22_009-smart-akcelerator-i/#pravidla).
Výše jednorázové částky závisí na:
•	 výši sazeb mezd/platů typových pozic zahrnutých do týmu (stanovuje MŠMT na základě ročních statistik ISPV),
•	 výši úvazků členů týmu (stanovuje příjemce voucheru),
•	 počtu kalendářních měsíců práce jednotlivých typových pozic na přípravě/rozpracování projektového záměru (stanovuje příjemce voucheru),
•	 dalších externích nákladech (stanovuje příjemce voucheru),
•	 výši paušálních nákladů (sazba stanovuje MŠMT dle bodu b) kap. 8.2.3 Pravidel pro žadatele a příjemce – obecná část, a to ve výši 15 % z částky osobních nákladů členů týmu).
Mzdy/platy typových pozic zahrnují:
a)	 hrubou mzdu, plat nebo odměnu z dohod zaměstnanců pracujících na přípravě/rozpracování projektového 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  </r>
  </si>
  <si>
    <t>Dále na listu Kalkulačka jednoráz. částky doplňte další externí náklady, které jsou z Vašeho pohledu nezbytné pro rozpracování projektového záměru, a to včetně zdůvodnění jejich potřebnosti.
Požadované externí náklady nesmí být v překryvu s osobními nálady (tedy se všemi výše uvedenými typovými pozicemi, a to bez ohledu na skutečnost, zda jsou zvoleny či nikoliv) a paušálními náklady využitými pro výpočet jednorázové částky (více viz kap. 8.2.3 Pravidla pro žadatele a příjemce – obecná část, Paušální náklady – při použití paušální sazby stanovené dle bodu b), dostupná zde: https://opjak.cz/dokumenty/pravidla-pro-zadatele-a-prijemce-obecna-cast/). Např. není možné mezi externí náklady zahrnout právní poradenství, náklady na účetní, cestovné, náklady na vzdělávání, stravenky, občerstvení, náklady na provoz a údržbu kanceláří, zajištění publicity, audit projektu aj.</t>
  </si>
  <si>
    <t xml:space="preserve">Na základě těchto vstupů Kalkulačka jednoráz. částky automaticky dopočte paušální náklady a celkovou výši jednorázové částky určené na přípravu/rozpracování projektového záměru. Max. výše jednorázové částky je 1,2 mil. Kč. </t>
  </si>
  <si>
    <t>Na listu Kalkulačka jednoráz. částky doplňte u každé z typových pozic, jež je nezbytná pro přípravu/rozpracování projektového záměru, potřebnou výši FTE a počet plánovaných měsíců práce na žádosti o podporu / extenzivní projektové fiši. Dále uveďte zdůvodnění potřebnosti dané pozice. Typové pozice, které nejsou pro přípravu/rozpracování projektového záměru potřebné, žadatel/příjemce nezahrnuje do týmu tj., nevyplňuje u těchto pozic údaje o výši FTE a počtu měsíců. Nastavení jednorázové částky je blíže upraveno v Pravidlech pro žadatele a příjemce - specifická část, kap. 8.2.1.</t>
  </si>
  <si>
    <t>Počet měsíců práce daného pracovníka na připravení/rozpracování projektového záměru</t>
  </si>
  <si>
    <t>Výzva č. 02_22_009 Smart Akcelerátor+ I</t>
  </si>
  <si>
    <t>Zdroj dat: ISPV za rok 2023</t>
  </si>
  <si>
    <t>rok 2023</t>
  </si>
  <si>
    <t>2.0</t>
  </si>
  <si>
    <t>Povinná příloha žádosti o podporu do voucherové výzvy vyhlášené krajem účinná od 10. 5.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</si>
</sst>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16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" fontId="0" fillId="0" borderId="16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9" fontId="0" fillId="0" borderId="16" xfId="0" applyNumberFormat="1" applyBorder="1" applyAlignment="1" applyProtection="1">
      <alignment wrapText="1"/>
      <protection locked="0"/>
    </xf>
    <xf numFmtId="49" fontId="0" fillId="0" borderId="22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3" xfId="0" applyNumberFormat="1" applyFont="1" applyFill="1" applyBorder="1" applyAlignment="1" applyProtection="1">
      <alignment horizontal="center" vertical="center"/>
      <protection hidden="1"/>
    </xf>
    <xf numFmtId="164" fontId="13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5" xfId="0" applyFont="1" applyFill="1" applyBorder="1" applyAlignment="1" applyProtection="1">
      <alignment vertical="center" wrapText="1"/>
      <protection hidden="1"/>
    </xf>
    <xf numFmtId="0" fontId="14" fillId="3" borderId="21" xfId="0" applyFont="1" applyFill="1" applyBorder="1" applyAlignment="1" applyProtection="1">
      <alignment vertical="center" wrapText="1"/>
      <protection hidden="1"/>
    </xf>
    <xf numFmtId="0" fontId="14" fillId="3" borderId="18" xfId="0" applyFont="1" applyFill="1" applyBorder="1" applyAlignment="1" applyProtection="1">
      <alignment vertical="center" wrapText="1"/>
      <protection hidden="1"/>
    </xf>
    <xf numFmtId="164" fontId="13" fillId="3" borderId="23" xfId="0" applyNumberFormat="1" applyFont="1" applyFill="1" applyBorder="1" applyAlignment="1" applyProtection="1">
      <alignment horizontal="left" vertical="center"/>
      <protection hidden="1"/>
    </xf>
    <xf numFmtId="164" fontId="13" fillId="3" borderId="15" xfId="0" applyNumberFormat="1" applyFont="1" applyFill="1" applyBorder="1" applyAlignment="1" applyProtection="1">
      <alignment horizontal="left" vertical="center"/>
      <protection hidden="1"/>
    </xf>
    <xf numFmtId="164" fontId="13" fillId="3" borderId="21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3" borderId="31" xfId="0" applyFont="1" applyFill="1" applyBorder="1" applyAlignment="1" applyProtection="1">
      <alignment wrapText="1"/>
      <protection hidden="1"/>
    </xf>
    <xf numFmtId="0" fontId="14" fillId="3" borderId="12" xfId="0" applyFont="1" applyFill="1" applyBorder="1" applyAlignment="1" applyProtection="1">
      <alignment wrapText="1"/>
      <protection hidden="1"/>
    </xf>
    <xf numFmtId="0" fontId="14" fillId="3" borderId="32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4" borderId="26" xfId="0" applyFill="1" applyBorder="1" applyAlignment="1" applyProtection="1">
      <alignment wrapText="1"/>
      <protection hidden="1"/>
    </xf>
    <xf numFmtId="44" fontId="0" fillId="4" borderId="43" xfId="0" applyNumberFormat="1" applyFill="1" applyBorder="1" applyAlignment="1" applyProtection="1">
      <alignment horizontal="left"/>
      <protection hidden="1"/>
    </xf>
    <xf numFmtId="44" fontId="0" fillId="4" borderId="27" xfId="0" applyNumberFormat="1" applyFill="1" applyBorder="1" applyAlignment="1" applyProtection="1">
      <alignment horizontal="left"/>
      <protection hidden="1"/>
    </xf>
    <xf numFmtId="0" fontId="0" fillId="4" borderId="28" xfId="0" applyFill="1" applyBorder="1" applyAlignment="1" applyProtection="1">
      <alignment wrapText="1"/>
      <protection hidden="1"/>
    </xf>
    <xf numFmtId="0" fontId="0" fillId="4" borderId="45" xfId="0" applyFill="1" applyBorder="1" applyProtection="1">
      <protection hidden="1"/>
    </xf>
    <xf numFmtId="44" fontId="0" fillId="0" borderId="45" xfId="0" applyNumberFormat="1" applyBorder="1" applyProtection="1">
      <protection hidden="1"/>
    </xf>
    <xf numFmtId="44" fontId="0" fillId="4" borderId="46" xfId="0" applyNumberFormat="1" applyFill="1" applyBorder="1" applyAlignment="1" applyProtection="1">
      <alignment horizontal="left"/>
      <protection hidden="1"/>
    </xf>
    <xf numFmtId="44" fontId="0" fillId="4" borderId="29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4" fontId="0" fillId="0" borderId="15" xfId="0" applyNumberFormat="1" applyBorder="1" applyAlignment="1" applyProtection="1">
      <alignment horizontal="righ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4" fontId="0" fillId="0" borderId="18" xfId="0" applyNumberForma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44" fontId="1" fillId="4" borderId="14" xfId="0" applyNumberFormat="1" applyFont="1" applyFill="1" applyBorder="1" applyAlignment="1" applyProtection="1">
      <alignment horizontal="center" vertical="center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20" xfId="0" applyNumberFormat="1" applyFont="1" applyFill="1" applyBorder="1" applyAlignment="1" applyProtection="1">
      <alignment horizontal="center" vertical="center"/>
      <protection hidden="1"/>
    </xf>
    <xf numFmtId="44" fontId="12" fillId="4" borderId="35" xfId="0" applyNumberFormat="1" applyFont="1" applyFill="1" applyBorder="1" applyAlignment="1" applyProtection="1">
      <alignment horizontal="left" vertical="center"/>
      <protection hidden="1"/>
    </xf>
    <xf numFmtId="44" fontId="12" fillId="4" borderId="36" xfId="0" applyNumberFormat="1" applyFont="1" applyFill="1" applyBorder="1" applyAlignment="1" applyProtection="1">
      <alignment horizontal="left" vertical="center"/>
      <protection hidden="1"/>
    </xf>
    <xf numFmtId="44" fontId="12" fillId="4" borderId="37" xfId="0" applyNumberFormat="1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15" fillId="3" borderId="1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3" borderId="41" xfId="0" applyFont="1" applyFill="1" applyBorder="1" applyAlignment="1" applyProtection="1">
      <alignment horizontal="center" vertical="center" wrapText="1"/>
      <protection hidden="1"/>
    </xf>
    <xf numFmtId="0" fontId="14" fillId="3" borderId="42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44" fontId="1" fillId="4" borderId="24" xfId="0" applyNumberFormat="1" applyFont="1" applyFill="1" applyBorder="1" applyAlignment="1" applyProtection="1">
      <alignment horizontal="center" vertical="center"/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39" xfId="0" applyNumberFormat="1" applyBorder="1" applyAlignment="1" applyProtection="1">
      <alignment horizontal="left" vertical="top" wrapText="1"/>
      <protection locked="0"/>
    </xf>
    <xf numFmtId="49" fontId="0" fillId="0" borderId="40" xfId="0" applyNumberFormat="1" applyBorder="1" applyAlignment="1" applyProtection="1">
      <alignment horizontal="left" vertical="top" wrapText="1"/>
      <protection locked="0"/>
    </xf>
    <xf numFmtId="49" fontId="0" fillId="0" borderId="26" xfId="0" applyNumberFormat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49" fontId="0" fillId="0" borderId="29" xfId="0" applyNumberForma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 wrapText="1"/>
      <protection hidden="1"/>
    </xf>
    <xf numFmtId="44" fontId="0" fillId="4" borderId="1" xfId="0" applyNumberFormat="1" applyFill="1" applyBorder="1" applyAlignment="1" applyProtection="1">
      <alignment horizontal="left"/>
      <protection hidden="1"/>
    </xf>
    <xf numFmtId="44" fontId="0" fillId="4" borderId="34" xfId="0" applyNumberFormat="1" applyFill="1" applyBorder="1" applyAlignment="1" applyProtection="1">
      <alignment horizontal="center"/>
      <protection hidden="1"/>
    </xf>
    <xf numFmtId="44" fontId="0" fillId="4" borderId="44" xfId="0" applyNumberFormat="1" applyFill="1" applyBorder="1" applyAlignment="1" applyProtection="1">
      <alignment horizontal="center"/>
      <protection hidden="1"/>
    </xf>
    <xf numFmtId="44" fontId="0" fillId="4" borderId="40" xfId="0" applyNumberFormat="1" applyFill="1" applyBorder="1" applyAlignment="1" applyProtection="1">
      <alignment horizontal="center"/>
      <protection hidden="1"/>
    </xf>
  </cellXfs>
  <cellStyles count="4"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4" xfId="1" xr:uid="{E107A99E-2BB9-4FF9-BF94-7A536F5529EF}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1</xdr:row>
      <xdr:rowOff>38100</xdr:rowOff>
    </xdr:from>
    <xdr:to>
      <xdr:col>11</xdr:col>
      <xdr:colOff>512118</xdr:colOff>
      <xdr:row>4</xdr:row>
      <xdr:rowOff>53340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934F00A-55F6-4319-902D-EF52C42D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213360"/>
          <a:ext cx="4123998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P18"/>
  <sheetViews>
    <sheetView showGridLines="0" tabSelected="1" topLeftCell="A13" zoomScale="90" zoomScaleNormal="90" workbookViewId="0">
      <selection activeCell="B8" sqref="B8:P9"/>
    </sheetView>
  </sheetViews>
  <sheetFormatPr defaultColWidth="8.6640625" defaultRowHeight="14.4" x14ac:dyDescent="0.3"/>
  <cols>
    <col min="1" max="1" width="3.44140625" style="24" customWidth="1"/>
    <col min="2" max="15" width="8.6640625" style="24"/>
    <col min="16" max="16" width="43.5546875" style="24" customWidth="1"/>
    <col min="17" max="16384" width="8.6640625" style="24"/>
  </cols>
  <sheetData>
    <row r="1" spans="2:16" s="22" customFormat="1" ht="13.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2" customFormat="1" ht="13.8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2:16" s="22" customFormat="1" ht="13.8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s="22" customFormat="1" ht="13.8" x14ac:dyDescent="0.2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2:16" s="22" customFormat="1" ht="13.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s="22" customFormat="1" ht="15.75" customHeight="1" x14ac:dyDescent="0.25">
      <c r="B6" s="1" t="s">
        <v>43</v>
      </c>
      <c r="C6" s="1"/>
      <c r="D6" s="1"/>
      <c r="E6" s="1"/>
      <c r="F6" s="1"/>
      <c r="G6" s="1"/>
      <c r="H6" s="65"/>
      <c r="I6" s="65"/>
      <c r="J6" s="65"/>
      <c r="K6" s="65"/>
      <c r="L6" s="65"/>
      <c r="M6" s="1"/>
      <c r="N6" s="1"/>
      <c r="O6" s="1"/>
      <c r="P6" s="1"/>
    </row>
    <row r="7" spans="2:16" s="22" customFormat="1" ht="73.2" customHeight="1" x14ac:dyDescent="0.25">
      <c r="B7" s="66" t="s">
        <v>11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2:16" s="22" customFormat="1" ht="20.7" customHeight="1" x14ac:dyDescent="0.25">
      <c r="B8" s="68" t="s">
        <v>47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2:16" s="22" customFormat="1" ht="15" customHeight="1" x14ac:dyDescent="0.25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2:16" s="22" customFormat="1" ht="1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s="22" customFormat="1" ht="15" customHeight="1" x14ac:dyDescent="0.4">
      <c r="B11" s="69" t="s">
        <v>0</v>
      </c>
      <c r="C11" s="69"/>
      <c r="D11" s="69"/>
      <c r="E11" s="70" t="s">
        <v>46</v>
      </c>
      <c r="F11" s="70"/>
      <c r="G11" s="70"/>
      <c r="H11" s="70"/>
      <c r="I11" s="69" t="s">
        <v>1</v>
      </c>
      <c r="J11" s="69"/>
      <c r="K11" s="69"/>
      <c r="L11" s="71" t="s">
        <v>45</v>
      </c>
      <c r="M11" s="72"/>
      <c r="N11" s="72"/>
      <c r="O11" s="72"/>
      <c r="P11" s="73"/>
    </row>
    <row r="12" spans="2:16" s="22" customFormat="1" ht="15" customHeight="1" x14ac:dyDescent="0.25"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</row>
    <row r="13" spans="2:16" s="22" customFormat="1" ht="396.6" customHeight="1" x14ac:dyDescent="0.25">
      <c r="B13" s="58" t="s">
        <v>38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2:16" s="22" customFormat="1" ht="15" customHeight="1" x14ac:dyDescent="0.25"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</row>
    <row r="15" spans="2:16" s="22" customFormat="1" ht="24.6" x14ac:dyDescent="0.25">
      <c r="B15" s="59" t="s">
        <v>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2:16" s="23" customFormat="1" ht="70.95" customHeight="1" x14ac:dyDescent="0.35">
      <c r="B16" s="3" t="s">
        <v>3</v>
      </c>
      <c r="C16" s="62" t="s">
        <v>41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/>
    </row>
    <row r="17" spans="2:16" s="23" customFormat="1" ht="91.95" customHeight="1" x14ac:dyDescent="0.35">
      <c r="B17" s="3" t="s">
        <v>4</v>
      </c>
      <c r="C17" s="62" t="s">
        <v>39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2:16" s="23" customFormat="1" ht="36" customHeight="1" x14ac:dyDescent="0.35">
      <c r="B18" s="3" t="s">
        <v>5</v>
      </c>
      <c r="C18" s="62" t="s">
        <v>40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/>
    </row>
  </sheetData>
  <sheetProtection algorithmName="SHA-512" hashValue="M55mWtxR6ftCR7ajxkURNNkGfE4NJ+BAzpUYfgdKoz9aPgknojY6zOCJVO3wV+vnErzqudq/LNjwAcnj5S8WYQ==" saltValue="gFt4xsN/2xKGgxJyTY/lUg==" spinCount="100000" sheet="1" objects="1" scenarios="1"/>
  <mergeCells count="13">
    <mergeCell ref="B2:P4"/>
    <mergeCell ref="H6:L6"/>
    <mergeCell ref="B7:P7"/>
    <mergeCell ref="B8:P9"/>
    <mergeCell ref="B11:D11"/>
    <mergeCell ref="E11:H11"/>
    <mergeCell ref="I11:K11"/>
    <mergeCell ref="L11:P11"/>
    <mergeCell ref="B13:P13"/>
    <mergeCell ref="B15:P15"/>
    <mergeCell ref="C16:P16"/>
    <mergeCell ref="C17:P17"/>
    <mergeCell ref="C18:P18"/>
  </mergeCells>
  <pageMargins left="0.7" right="0.7" top="0.78740157499999996" bottom="0.78740157499999996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33"/>
  <sheetViews>
    <sheetView showGridLines="0" view="pageBreakPreview" zoomScaleNormal="100" zoomScaleSheetLayoutView="100" workbookViewId="0">
      <selection activeCell="B4" sqref="B4:F4"/>
    </sheetView>
  </sheetViews>
  <sheetFormatPr defaultColWidth="8.6640625" defaultRowHeight="14.4" x14ac:dyDescent="0.3"/>
  <cols>
    <col min="1" max="1" width="2.6640625" style="25" customWidth="1"/>
    <col min="2" max="2" width="45.44140625" style="25" customWidth="1"/>
    <col min="3" max="3" width="23.33203125" style="25" customWidth="1"/>
    <col min="4" max="4" width="25.33203125" style="25" customWidth="1"/>
    <col min="5" max="5" width="47.33203125" style="25" customWidth="1"/>
    <col min="6" max="6" width="26.33203125" style="25" customWidth="1"/>
    <col min="7" max="7" width="13.6640625" style="25" bestFit="1" customWidth="1"/>
    <col min="8" max="16384" width="8.6640625" style="25"/>
  </cols>
  <sheetData>
    <row r="1" spans="2:6" ht="9.6" customHeight="1" x14ac:dyDescent="0.3">
      <c r="B1" s="26"/>
      <c r="C1" s="26"/>
      <c r="D1" s="26"/>
      <c r="E1" s="26"/>
      <c r="F1" s="26"/>
    </row>
    <row r="2" spans="2:6" x14ac:dyDescent="0.3">
      <c r="B2" s="28" t="s">
        <v>6</v>
      </c>
      <c r="C2" s="26"/>
      <c r="D2" s="26"/>
      <c r="E2" s="26"/>
      <c r="F2" s="26"/>
    </row>
    <row r="3" spans="2:6" ht="9.6" customHeight="1" thickBot="1" x14ac:dyDescent="0.35">
      <c r="B3" s="26"/>
      <c r="C3" s="26"/>
      <c r="D3" s="26"/>
      <c r="E3" s="26"/>
      <c r="F3" s="26"/>
    </row>
    <row r="4" spans="2:6" ht="65.7" customHeight="1" thickBot="1" x14ac:dyDescent="0.35">
      <c r="B4" s="80" t="s">
        <v>34</v>
      </c>
      <c r="C4" s="81"/>
      <c r="D4" s="81"/>
      <c r="E4" s="81"/>
      <c r="F4" s="82"/>
    </row>
    <row r="5" spans="2:6" ht="15" thickBot="1" x14ac:dyDescent="0.35">
      <c r="B5" s="26"/>
      <c r="C5" s="26"/>
      <c r="D5" s="26"/>
      <c r="E5" s="26"/>
      <c r="F5" s="26"/>
    </row>
    <row r="6" spans="2:6" ht="17.399999999999999" customHeight="1" x14ac:dyDescent="0.3">
      <c r="B6" s="19" t="s">
        <v>12</v>
      </c>
      <c r="C6" s="83"/>
      <c r="D6" s="84"/>
      <c r="E6" s="84"/>
      <c r="F6" s="85"/>
    </row>
    <row r="7" spans="2:6" ht="17.7" customHeight="1" x14ac:dyDescent="0.3">
      <c r="B7" s="20" t="s">
        <v>13</v>
      </c>
      <c r="C7" s="86"/>
      <c r="D7" s="87"/>
      <c r="E7" s="87"/>
      <c r="F7" s="88"/>
    </row>
    <row r="8" spans="2:6" ht="17.7" customHeight="1" x14ac:dyDescent="0.3">
      <c r="B8" s="20" t="s">
        <v>14</v>
      </c>
      <c r="C8" s="86"/>
      <c r="D8" s="87"/>
      <c r="E8" s="87"/>
      <c r="F8" s="88"/>
    </row>
    <row r="9" spans="2:6" ht="17.7" customHeight="1" thickBot="1" x14ac:dyDescent="0.35">
      <c r="B9" s="21" t="s">
        <v>15</v>
      </c>
      <c r="C9" s="89"/>
      <c r="D9" s="90"/>
      <c r="E9" s="90"/>
      <c r="F9" s="91"/>
    </row>
    <row r="10" spans="2:6" ht="31.2" customHeight="1" thickBot="1" x14ac:dyDescent="0.35">
      <c r="B10" s="10" t="s">
        <v>9</v>
      </c>
      <c r="C10" s="77">
        <f>IF((F13+F21+F33)&gt;1200000,"Je překročena maximální hodnota voucheru!",F13+F21+F33)</f>
        <v>0</v>
      </c>
      <c r="D10" s="78"/>
      <c r="E10" s="78"/>
      <c r="F10" s="79"/>
    </row>
    <row r="11" spans="2:6" ht="15" thickBot="1" x14ac:dyDescent="0.35">
      <c r="B11" s="26"/>
      <c r="C11" s="26"/>
      <c r="D11" s="26"/>
      <c r="E11" s="26"/>
      <c r="F11" s="26"/>
    </row>
    <row r="12" spans="2:6" ht="68.7" customHeight="1" thickBot="1" x14ac:dyDescent="0.35">
      <c r="B12" s="11" t="s">
        <v>7</v>
      </c>
      <c r="C12" s="12" t="s">
        <v>8</v>
      </c>
      <c r="D12" s="12" t="s">
        <v>42</v>
      </c>
      <c r="E12" s="12" t="s">
        <v>25</v>
      </c>
      <c r="F12" s="12" t="s">
        <v>16</v>
      </c>
    </row>
    <row r="13" spans="2:6" ht="18" customHeight="1" x14ac:dyDescent="0.3">
      <c r="B13" s="16" t="s">
        <v>10</v>
      </c>
      <c r="C13" s="4"/>
      <c r="D13" s="4"/>
      <c r="E13" s="7"/>
      <c r="F13" s="74">
        <f>C13*D13*'Základní data ŘO'!F3+C14*D14*'Základní data ŘO'!F6+C15*D15*'Základní data ŘO'!F7+C16*D16*'Základní data ŘO'!F8+C17*D17*'Základní data ŘO'!F9+C18*D18*'Základní data ŘO'!F10</f>
        <v>0</v>
      </c>
    </row>
    <row r="14" spans="2:6" ht="18" customHeight="1" x14ac:dyDescent="0.3">
      <c r="B14" s="16" t="s">
        <v>17</v>
      </c>
      <c r="C14" s="4"/>
      <c r="D14" s="4"/>
      <c r="E14" s="7"/>
      <c r="F14" s="75"/>
    </row>
    <row r="15" spans="2:6" ht="18" customHeight="1" x14ac:dyDescent="0.3">
      <c r="B15" s="17" t="s">
        <v>18</v>
      </c>
      <c r="C15" s="6"/>
      <c r="D15" s="6"/>
      <c r="E15" s="8"/>
      <c r="F15" s="75"/>
    </row>
    <row r="16" spans="2:6" ht="18" customHeight="1" x14ac:dyDescent="0.3">
      <c r="B16" s="17" t="s">
        <v>19</v>
      </c>
      <c r="C16" s="6"/>
      <c r="D16" s="6"/>
      <c r="E16" s="8"/>
      <c r="F16" s="75"/>
    </row>
    <row r="17" spans="2:6" ht="18" customHeight="1" x14ac:dyDescent="0.3">
      <c r="B17" s="17" t="s">
        <v>20</v>
      </c>
      <c r="C17" s="6"/>
      <c r="D17" s="6"/>
      <c r="E17" s="8"/>
      <c r="F17" s="75"/>
    </row>
    <row r="18" spans="2:6" ht="18" customHeight="1" thickBot="1" x14ac:dyDescent="0.35">
      <c r="B18" s="18" t="s">
        <v>21</v>
      </c>
      <c r="C18" s="5"/>
      <c r="D18" s="5"/>
      <c r="E18" s="9"/>
      <c r="F18" s="76"/>
    </row>
    <row r="19" spans="2:6" ht="15" thickBot="1" x14ac:dyDescent="0.35">
      <c r="B19" s="26"/>
      <c r="C19" s="26"/>
      <c r="D19" s="26"/>
      <c r="E19" s="26"/>
      <c r="F19" s="26"/>
    </row>
    <row r="20" spans="2:6" ht="31.2" customHeight="1" thickBot="1" x14ac:dyDescent="0.35">
      <c r="B20" s="13" t="s">
        <v>22</v>
      </c>
      <c r="C20" s="14" t="s">
        <v>24</v>
      </c>
      <c r="D20" s="100" t="s">
        <v>25</v>
      </c>
      <c r="E20" s="101"/>
      <c r="F20" s="15" t="s">
        <v>23</v>
      </c>
    </row>
    <row r="21" spans="2:6" ht="18" customHeight="1" x14ac:dyDescent="0.3">
      <c r="B21" s="50"/>
      <c r="C21" s="54"/>
      <c r="D21" s="102"/>
      <c r="E21" s="103"/>
      <c r="F21" s="98">
        <f>SUM(C21:C30)</f>
        <v>0</v>
      </c>
    </row>
    <row r="22" spans="2:6" ht="18" customHeight="1" x14ac:dyDescent="0.3">
      <c r="B22" s="51"/>
      <c r="C22" s="55"/>
      <c r="D22" s="104"/>
      <c r="E22" s="105"/>
      <c r="F22" s="98"/>
    </row>
    <row r="23" spans="2:6" ht="18" customHeight="1" x14ac:dyDescent="0.3">
      <c r="B23" s="52"/>
      <c r="C23" s="56"/>
      <c r="D23" s="104"/>
      <c r="E23" s="105"/>
      <c r="F23" s="98"/>
    </row>
    <row r="24" spans="2:6" ht="18" customHeight="1" x14ac:dyDescent="0.3">
      <c r="B24" s="52"/>
      <c r="C24" s="56"/>
      <c r="D24" s="104"/>
      <c r="E24" s="105"/>
      <c r="F24" s="98"/>
    </row>
    <row r="25" spans="2:6" ht="18" customHeight="1" x14ac:dyDescent="0.3">
      <c r="B25" s="52"/>
      <c r="C25" s="56"/>
      <c r="D25" s="104"/>
      <c r="E25" s="105"/>
      <c r="F25" s="98"/>
    </row>
    <row r="26" spans="2:6" ht="18" customHeight="1" x14ac:dyDescent="0.3">
      <c r="B26" s="52"/>
      <c r="C26" s="56"/>
      <c r="D26" s="104"/>
      <c r="E26" s="105"/>
      <c r="F26" s="98"/>
    </row>
    <row r="27" spans="2:6" ht="18" customHeight="1" x14ac:dyDescent="0.3">
      <c r="B27" s="52"/>
      <c r="C27" s="56"/>
      <c r="D27" s="104"/>
      <c r="E27" s="105"/>
      <c r="F27" s="98"/>
    </row>
    <row r="28" spans="2:6" ht="18" customHeight="1" x14ac:dyDescent="0.3">
      <c r="B28" s="52"/>
      <c r="C28" s="56"/>
      <c r="D28" s="104"/>
      <c r="E28" s="105"/>
      <c r="F28" s="98"/>
    </row>
    <row r="29" spans="2:6" ht="18" customHeight="1" x14ac:dyDescent="0.3">
      <c r="B29" s="52"/>
      <c r="C29" s="56"/>
      <c r="D29" s="104"/>
      <c r="E29" s="105"/>
      <c r="F29" s="98"/>
    </row>
    <row r="30" spans="2:6" ht="18" customHeight="1" thickBot="1" x14ac:dyDescent="0.35">
      <c r="B30" s="53"/>
      <c r="C30" s="57"/>
      <c r="D30" s="106"/>
      <c r="E30" s="107"/>
      <c r="F30" s="99"/>
    </row>
    <row r="31" spans="2:6" ht="15" thickBot="1" x14ac:dyDescent="0.35">
      <c r="B31" s="26"/>
      <c r="C31" s="26"/>
      <c r="D31" s="26"/>
      <c r="E31" s="26"/>
      <c r="F31" s="26"/>
    </row>
    <row r="32" spans="2:6" ht="31.2" customHeight="1" thickBot="1" x14ac:dyDescent="0.35">
      <c r="B32" s="92" t="s">
        <v>32</v>
      </c>
      <c r="C32" s="93"/>
      <c r="D32" s="93"/>
      <c r="E32" s="94"/>
      <c r="F32" s="15" t="s">
        <v>33</v>
      </c>
    </row>
    <row r="33" spans="2:6" ht="23.7" customHeight="1" thickBot="1" x14ac:dyDescent="0.35">
      <c r="B33" s="95" t="s">
        <v>37</v>
      </c>
      <c r="C33" s="96"/>
      <c r="D33" s="96"/>
      <c r="E33" s="97"/>
      <c r="F33" s="27">
        <f>0.15*F13</f>
        <v>0</v>
      </c>
    </row>
  </sheetData>
  <sheetProtection algorithmName="SHA-512" hashValue="CdSZLTgSPG4+RbsHPoVtQuILrPF19m4HEWP+m9awqvLl7ygHX2t/ck8RXiLYFg/Vow/FzDmJdJXlENa9tH7e8Q==" saltValue="y/LdmYXp0G1ioG/MDY/XHw==" spinCount="100000" sheet="1" formatRows="0"/>
  <mergeCells count="21">
    <mergeCell ref="B32:E32"/>
    <mergeCell ref="B33:E33"/>
    <mergeCell ref="F21:F30"/>
    <mergeCell ref="D20:E20"/>
    <mergeCell ref="D21:E21"/>
    <mergeCell ref="D22:E22"/>
    <mergeCell ref="D27:E27"/>
    <mergeCell ref="D28:E28"/>
    <mergeCell ref="D29:E29"/>
    <mergeCell ref="D30:E30"/>
    <mergeCell ref="D23:E23"/>
    <mergeCell ref="D24:E24"/>
    <mergeCell ref="D25:E25"/>
    <mergeCell ref="D26:E26"/>
    <mergeCell ref="F13:F18"/>
    <mergeCell ref="C10:F10"/>
    <mergeCell ref="B4:F4"/>
    <mergeCell ref="C6:F6"/>
    <mergeCell ref="C7:F7"/>
    <mergeCell ref="C8:F8"/>
    <mergeCell ref="C9:F9"/>
  </mergeCells>
  <conditionalFormatting sqref="B6:B10 B12">
    <cfRule type="expression" dxfId="17" priority="37" stopIfTrue="1">
      <formula>$M$12&gt;#REF!</formula>
    </cfRule>
    <cfRule type="expression" dxfId="16" priority="38" stopIfTrue="1">
      <formula>$M$12&lt;#REF!</formula>
    </cfRule>
    <cfRule type="expression" dxfId="15" priority="39">
      <formula>$M$12&gt;#REF!</formula>
    </cfRule>
  </conditionalFormatting>
  <conditionalFormatting sqref="B32">
    <cfRule type="expression" dxfId="14" priority="13" stopIfTrue="1">
      <formula>$M$12&gt;#REF!</formula>
    </cfRule>
    <cfRule type="expression" dxfId="13" priority="14" stopIfTrue="1">
      <formula>$M$12&lt;#REF!</formula>
    </cfRule>
    <cfRule type="expression" dxfId="12" priority="15">
      <formula>$M$12&gt;#REF!</formula>
    </cfRule>
  </conditionalFormatting>
  <conditionalFormatting sqref="B20:D20">
    <cfRule type="expression" dxfId="11" priority="19" stopIfTrue="1">
      <formula>$M$12&gt;#REF!</formula>
    </cfRule>
    <cfRule type="expression" dxfId="10" priority="20" stopIfTrue="1">
      <formula>$M$12&lt;#REF!</formula>
    </cfRule>
    <cfRule type="expression" dxfId="9" priority="21">
      <formula>$M$12&gt;#REF!</formula>
    </cfRule>
  </conditionalFormatting>
  <conditionalFormatting sqref="C12:F12">
    <cfRule type="expression" dxfId="8" priority="34" stopIfTrue="1">
      <formula>$M$12&gt;#REF!</formula>
    </cfRule>
    <cfRule type="expression" dxfId="7" priority="35" stopIfTrue="1">
      <formula>$M$12&lt;#REF!</formula>
    </cfRule>
    <cfRule type="expression" dxfId="6" priority="36">
      <formula>$M$12&gt;#REF!</formula>
    </cfRule>
  </conditionalFormatting>
  <conditionalFormatting sqref="F20">
    <cfRule type="expression" dxfId="5" priority="16" stopIfTrue="1">
      <formula>$M$12&gt;#REF!</formula>
    </cfRule>
    <cfRule type="expression" dxfId="4" priority="17" stopIfTrue="1">
      <formula>$M$12&lt;#REF!</formula>
    </cfRule>
    <cfRule type="expression" dxfId="3" priority="18">
      <formula>$M$12&gt;#REF!</formula>
    </cfRule>
  </conditionalFormatting>
  <conditionalFormatting sqref="F32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4"/>
  <sheetViews>
    <sheetView showGridLines="0" workbookViewId="0">
      <selection activeCell="D9" sqref="D9"/>
    </sheetView>
  </sheetViews>
  <sheetFormatPr defaultColWidth="9.33203125" defaultRowHeight="14.4" x14ac:dyDescent="0.3"/>
  <cols>
    <col min="1" max="1" width="37.44140625" style="46" customWidth="1"/>
    <col min="2" max="2" width="9.33203125" style="24" customWidth="1"/>
    <col min="3" max="3" width="12.33203125" style="24" customWidth="1"/>
    <col min="4" max="6" width="14.44140625" style="24" customWidth="1"/>
    <col min="7" max="7" width="3.33203125" style="24" customWidth="1"/>
    <col min="8" max="10" width="9.33203125" style="24" customWidth="1"/>
    <col min="11" max="11" width="13.44140625" style="48" customWidth="1"/>
    <col min="12" max="12" width="3.33203125" style="24" customWidth="1"/>
    <col min="13" max="15" width="9.33203125" style="24" customWidth="1"/>
    <col min="16" max="16" width="13.44140625" style="48" customWidth="1"/>
    <col min="17" max="17" width="3.33203125" style="24" customWidth="1"/>
    <col min="18" max="18" width="34.44140625" style="24" customWidth="1"/>
    <col min="19" max="16384" width="9.33203125" style="24"/>
  </cols>
  <sheetData>
    <row r="1" spans="1:16" s="44" customFormat="1" ht="15" thickBot="1" x14ac:dyDescent="0.35">
      <c r="A1" s="108" t="s">
        <v>26</v>
      </c>
      <c r="B1" s="109"/>
      <c r="C1" s="109"/>
      <c r="D1" s="109"/>
      <c r="E1" s="109"/>
      <c r="F1" s="110"/>
      <c r="K1" s="45"/>
      <c r="P1" s="45"/>
    </row>
    <row r="2" spans="1:16" s="46" customFormat="1" ht="72" x14ac:dyDescent="0.3">
      <c r="A2" s="29" t="s">
        <v>27</v>
      </c>
      <c r="B2" s="30" t="s">
        <v>28</v>
      </c>
      <c r="C2" s="30" t="s">
        <v>29</v>
      </c>
      <c r="D2" s="30" t="s">
        <v>30</v>
      </c>
      <c r="E2" s="30" t="s">
        <v>36</v>
      </c>
      <c r="F2" s="31" t="s">
        <v>31</v>
      </c>
      <c r="K2" s="47"/>
      <c r="P2" s="47"/>
    </row>
    <row r="3" spans="1:16" x14ac:dyDescent="0.3">
      <c r="A3" s="111" t="s">
        <v>10</v>
      </c>
      <c r="B3" s="32">
        <v>2411</v>
      </c>
      <c r="C3" s="32" t="s">
        <v>35</v>
      </c>
      <c r="D3" s="33">
        <v>65639.908599999995</v>
      </c>
      <c r="E3" s="112">
        <f>AVERAGE(D3:D5)</f>
        <v>60710.572966666659</v>
      </c>
      <c r="F3" s="113">
        <f>E3*(1+0.338)</f>
        <v>81230.74662939999</v>
      </c>
    </row>
    <row r="4" spans="1:16" x14ac:dyDescent="0.3">
      <c r="A4" s="111"/>
      <c r="B4" s="32">
        <v>2422</v>
      </c>
      <c r="C4" s="32" t="s">
        <v>35</v>
      </c>
      <c r="D4" s="33">
        <v>73173.578800000003</v>
      </c>
      <c r="E4" s="112"/>
      <c r="F4" s="114"/>
    </row>
    <row r="5" spans="1:16" x14ac:dyDescent="0.3">
      <c r="A5" s="111"/>
      <c r="B5" s="32">
        <v>3343</v>
      </c>
      <c r="C5" s="32" t="s">
        <v>35</v>
      </c>
      <c r="D5" s="33">
        <v>43318.231500000002</v>
      </c>
      <c r="E5" s="112"/>
      <c r="F5" s="115"/>
    </row>
    <row r="6" spans="1:16" x14ac:dyDescent="0.3">
      <c r="A6" s="34" t="s">
        <v>17</v>
      </c>
      <c r="B6" s="32">
        <v>1223</v>
      </c>
      <c r="C6" s="32" t="s">
        <v>35</v>
      </c>
      <c r="D6" s="33">
        <v>97058.132299999997</v>
      </c>
      <c r="E6" s="35"/>
      <c r="F6" s="36">
        <f>D6*(1+0.338)</f>
        <v>129863.7810174</v>
      </c>
    </row>
    <row r="7" spans="1:16" x14ac:dyDescent="0.3">
      <c r="A7" s="34" t="s">
        <v>18</v>
      </c>
      <c r="B7" s="32">
        <v>21</v>
      </c>
      <c r="C7" s="32" t="s">
        <v>35</v>
      </c>
      <c r="D7" s="33">
        <v>60899.705900000001</v>
      </c>
      <c r="E7" s="35"/>
      <c r="F7" s="36">
        <f t="shared" ref="F7:F10" si="0">D7*(1+0.338)</f>
        <v>81483.806494200006</v>
      </c>
    </row>
    <row r="8" spans="1:16" x14ac:dyDescent="0.3">
      <c r="A8" s="34" t="s">
        <v>19</v>
      </c>
      <c r="B8" s="32">
        <v>31</v>
      </c>
      <c r="C8" s="32" t="s">
        <v>35</v>
      </c>
      <c r="D8" s="33">
        <v>46664.675499999998</v>
      </c>
      <c r="E8" s="35"/>
      <c r="F8" s="36">
        <f t="shared" si="0"/>
        <v>62437.335819</v>
      </c>
    </row>
    <row r="9" spans="1:16" x14ac:dyDescent="0.3">
      <c r="A9" s="34" t="s">
        <v>20</v>
      </c>
      <c r="B9" s="32">
        <v>26431</v>
      </c>
      <c r="C9" s="32" t="s">
        <v>35</v>
      </c>
      <c r="D9" s="33">
        <v>38536.5285</v>
      </c>
      <c r="E9" s="35"/>
      <c r="F9" s="36">
        <f t="shared" si="0"/>
        <v>51561.875133000001</v>
      </c>
    </row>
    <row r="10" spans="1:16" ht="15" thickBot="1" x14ac:dyDescent="0.35">
      <c r="A10" s="37" t="s">
        <v>21</v>
      </c>
      <c r="B10" s="38">
        <v>2424</v>
      </c>
      <c r="C10" s="38" t="s">
        <v>35</v>
      </c>
      <c r="D10" s="39">
        <v>59762.948700000001</v>
      </c>
      <c r="E10" s="40"/>
      <c r="F10" s="41">
        <f t="shared" si="0"/>
        <v>79962.825360600007</v>
      </c>
    </row>
    <row r="11" spans="1:16" x14ac:dyDescent="0.3">
      <c r="A11" s="42" t="s">
        <v>44</v>
      </c>
      <c r="B11" s="43"/>
      <c r="C11" s="43"/>
      <c r="D11" s="43"/>
      <c r="E11" s="43"/>
      <c r="F11" s="43"/>
    </row>
    <row r="13" spans="1:16" x14ac:dyDescent="0.3">
      <c r="A13" s="24"/>
    </row>
    <row r="14" spans="1:16" x14ac:dyDescent="0.3">
      <c r="A14" s="24"/>
      <c r="B14" s="49"/>
    </row>
  </sheetData>
  <sheetProtection algorithmName="SHA-512" hashValue="ROK6DhO7/MDXgcA/52NfwhV+JPsqwgIYVvNa8XQeUuZ3hfa5s8iL/SpYSFFPAlPi1838soilFKBXcDQl7ZPJbw==" saltValue="fRwkkWtCPpw9wWjcIq18Qw==" spinCount="100000" sheet="1" selectLockedCells="1" selectUnlockedCells="1"/>
  <mergeCells count="4">
    <mergeCell ref="A1:F1"/>
    <mergeCell ref="A3:A5"/>
    <mergeCell ref="E3:E5"/>
    <mergeCell ref="F3:F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15OPMSMT0001-78-36919</_dlc_DocId>
    <_dlc_DocIdUrl xmlns="0104a4cd-1400-468e-be1b-c7aad71d7d5a">
      <Url>https://op.msmt.cz/_layouts/15/DocIdRedir.aspx?ID=15OPMSMT0001-78-36919</Url>
      <Description>15OPMSMT0001-78-36919</Description>
    </_dlc_DocIdUrl>
  </documentManagement>
</p:properties>
</file>

<file path=customXml/itemProps1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3948999-8E9B-43FA-A45E-98BB50179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9919522-9EE8-4CAB-82EB-6C0ADC09E68B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Základní informace</vt:lpstr>
      <vt:lpstr>Kalkulačka jednoráz. částky</vt:lpstr>
      <vt:lpstr>Základní data ŘO</vt:lpstr>
      <vt:lpstr>'Kalkulačka jednoráz. částky'!Názvy_tisku</vt:lpstr>
      <vt:lpstr>'Kalkulačka jednoráz. částky'!Oblast_tisku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Pavlína</dc:creator>
  <cp:lastModifiedBy>Janoušek Petr</cp:lastModifiedBy>
  <cp:lastPrinted>2023-11-21T14:55:41Z</cp:lastPrinted>
  <dcterms:created xsi:type="dcterms:W3CDTF">2023-02-03T10:40:03Z</dcterms:created>
  <dcterms:modified xsi:type="dcterms:W3CDTF">2024-05-09T08:55:48Z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d07cbfad-e20f-411c-b776-2e5a89f5167d</vt:lpwstr>
  </property>
  <property fmtid="{D5CDD505-2E9C-101B-9397-08002B2CF9AE}" pid="4" name="MediaServiceImageTags">
    <vt:lpwstr/>
  </property>
</Properties>
</file>